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kumar Trivedi\Desktop\"/>
    </mc:Choice>
  </mc:AlternateContent>
  <xr:revisionPtr revIDLastSave="0" documentId="8_{102DF673-7D5D-4B6D-9D96-ED43AFC89335}" xr6:coauthVersionLast="47" xr6:coauthVersionMax="47" xr10:uidLastSave="{00000000-0000-0000-0000-000000000000}"/>
  <bookViews>
    <workbookView xWindow="-120" yWindow="-120" windowWidth="29040" windowHeight="15840" activeTab="1" xr2:uid="{193E0F12-0E43-430D-80F1-91E6841CE5C6}"/>
  </bookViews>
  <sheets>
    <sheet name="Yearly Cash Flow" sheetId="3" r:id="rId1"/>
    <sheet name="Cash Flow 2050" sheetId="1" r:id="rId2"/>
    <sheet name="Cash Flow 2051" sheetId="4" r:id="rId3"/>
    <sheet name="Instructions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C7" i="3"/>
  <c r="C9" i="3"/>
  <c r="C26" i="3"/>
  <c r="C25" i="3"/>
  <c r="G17" i="3"/>
  <c r="A26" i="3"/>
  <c r="A25" i="3"/>
  <c r="E9" i="3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7" i="3"/>
  <c r="A6" i="3" l="1" a="1"/>
  <c r="A6" i="3" s="1"/>
  <c r="N25" i="4"/>
  <c r="N26" i="4" s="1"/>
  <c r="M25" i="4"/>
  <c r="M26" i="4" s="1"/>
  <c r="L25" i="4"/>
  <c r="L26" i="4" s="1"/>
  <c r="K25" i="4"/>
  <c r="K26" i="4" s="1"/>
  <c r="J25" i="4"/>
  <c r="J26" i="4" s="1"/>
  <c r="I25" i="4"/>
  <c r="H25" i="4"/>
  <c r="G25" i="4"/>
  <c r="F25" i="4"/>
  <c r="E25" i="4"/>
  <c r="D25" i="4"/>
  <c r="C25" i="4"/>
  <c r="O24" i="4"/>
  <c r="O23" i="4"/>
  <c r="O22" i="4"/>
  <c r="O21" i="4"/>
  <c r="O20" i="4"/>
  <c r="O19" i="4"/>
  <c r="O18" i="4"/>
  <c r="O17" i="4"/>
  <c r="O16" i="4"/>
  <c r="O15" i="4"/>
  <c r="O14" i="4"/>
  <c r="I12" i="4"/>
  <c r="H12" i="4"/>
  <c r="G12" i="4"/>
  <c r="F12" i="4"/>
  <c r="E12" i="4"/>
  <c r="D12" i="4"/>
  <c r="C12" i="4"/>
  <c r="O11" i="4"/>
  <c r="O10" i="4"/>
  <c r="O9" i="4"/>
  <c r="O7" i="4"/>
  <c r="O12" i="1"/>
  <c r="C12" i="3" s="1"/>
  <c r="C10" i="3"/>
  <c r="C11" i="3"/>
  <c r="C14" i="3"/>
  <c r="C15" i="3"/>
  <c r="C16" i="3"/>
  <c r="C17" i="3"/>
  <c r="C18" i="3"/>
  <c r="C19" i="3"/>
  <c r="C20" i="3"/>
  <c r="C21" i="3"/>
  <c r="C22" i="3"/>
  <c r="C23" i="3"/>
  <c r="C24" i="3"/>
  <c r="N26" i="1"/>
  <c r="M26" i="1"/>
  <c r="L26" i="1"/>
  <c r="K26" i="1"/>
  <c r="J26" i="1"/>
  <c r="H26" i="1"/>
  <c r="G26" i="1"/>
  <c r="E26" i="1"/>
  <c r="C26" i="1"/>
  <c r="N25" i="1"/>
  <c r="M25" i="1"/>
  <c r="L25" i="1"/>
  <c r="K25" i="1"/>
  <c r="J25" i="1"/>
  <c r="I25" i="1"/>
  <c r="I26" i="1" s="1"/>
  <c r="H25" i="1"/>
  <c r="G25" i="1"/>
  <c r="F25" i="1"/>
  <c r="F26" i="1" s="1"/>
  <c r="E25" i="1"/>
  <c r="D25" i="1"/>
  <c r="C25" i="1"/>
  <c r="O24" i="1"/>
  <c r="O23" i="1"/>
  <c r="O22" i="1"/>
  <c r="O21" i="1"/>
  <c r="O20" i="1"/>
  <c r="O19" i="1"/>
  <c r="O18" i="1"/>
  <c r="O17" i="1"/>
  <c r="O16" i="1"/>
  <c r="O15" i="1"/>
  <c r="O14" i="1"/>
  <c r="O11" i="1"/>
  <c r="O10" i="1"/>
  <c r="O9" i="1"/>
  <c r="O7" i="1"/>
  <c r="D12" i="1"/>
  <c r="E12" i="1"/>
  <c r="F12" i="1"/>
  <c r="G12" i="1"/>
  <c r="H12" i="1"/>
  <c r="I12" i="1"/>
  <c r="C12" i="1"/>
  <c r="D26" i="4" l="1"/>
  <c r="H26" i="4"/>
  <c r="O12" i="4"/>
  <c r="E26" i="4"/>
  <c r="I26" i="4"/>
  <c r="F26" i="4"/>
  <c r="C26" i="4"/>
  <c r="G26" i="4"/>
  <c r="O25" i="4"/>
  <c r="O25" i="1"/>
  <c r="D26" i="1"/>
  <c r="O26" i="1" s="1"/>
  <c r="O26" i="4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<sst xmlns="http://schemas.openxmlformats.org/spreadsheetml/2006/main" count="84" uniqueCount="47">
  <si>
    <t>Utilities</t>
  </si>
  <si>
    <t>Company Name</t>
  </si>
  <si>
    <t xml:space="preserve">Prepared by </t>
  </si>
  <si>
    <t>Cash Flow Analysis of 2050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</si>
  <si>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</si>
  <si>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</si>
  <si>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</si>
  <si>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</si>
  <si>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</si>
  <si>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</si>
  <si>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</si>
  <si>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</si>
  <si>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</si>
  <si>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</si>
  <si>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</si>
  <si>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</si>
  <si>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Cash at Start of Month</t>
  </si>
  <si>
    <t>Cash Coming In</t>
  </si>
  <si>
    <t>Sales Paid (75%)</t>
  </si>
  <si>
    <t>Collections of Credit Sales</t>
  </si>
  <si>
    <t>Loans and Transfers</t>
  </si>
  <si>
    <t xml:space="preserve">Total Cash In </t>
  </si>
  <si>
    <t>Cash Going Out</t>
  </si>
  <si>
    <t>Inventory</t>
  </si>
  <si>
    <t>Rent</t>
  </si>
  <si>
    <t>Wages</t>
  </si>
  <si>
    <t>Phone</t>
  </si>
  <si>
    <t>Insurance</t>
  </si>
  <si>
    <t>Ads</t>
  </si>
  <si>
    <t>Accounting</t>
  </si>
  <si>
    <t>Miscellaneous</t>
  </si>
  <si>
    <t>Loan Payments</t>
  </si>
  <si>
    <t>Taxes</t>
  </si>
  <si>
    <t>Total Cash Out</t>
  </si>
  <si>
    <t>Cash at End of the Month</t>
  </si>
  <si>
    <t>The following are instructions on how to use the template.</t>
  </si>
  <si>
    <t>1. Edit or add content like inserting rows and columns to the template.</t>
  </si>
  <si>
    <t>2. There are no locked-up cells for easier editing of cell names.</t>
  </si>
  <si>
    <t>3. All text or numbers in bold are auto-formulated.</t>
  </si>
  <si>
    <t xml:space="preserve">4. Red highlights in the cells are negative numbers. To remove the conditional formatting watch this </t>
  </si>
  <si>
    <t>video clip.</t>
  </si>
  <si>
    <t>4. Feel free to change any formula.</t>
  </si>
  <si>
    <t>Should you need assistance, please contact our Customer Support Team using the chat box found on the website.</t>
  </si>
  <si>
    <t>Cash Flow Analysis</t>
  </si>
  <si>
    <t>Select Year</t>
  </si>
  <si>
    <t>Total</t>
  </si>
  <si>
    <t>Cash Flow Analysis of 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</si>
</sst>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4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8BBC"/>
        <bgColor indexed="64"/>
      </patternFill>
    </fill>
    <fill>
      <patternFill patternType="solid">
        <fgColor rgb="FF61D6FF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9E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rgb="FF008BBC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rgb="FF008BBC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dashed">
        <color rgb="FF008BBC"/>
      </top>
      <bottom style="dashed">
        <color rgb="FF008BBC"/>
      </bottom>
      <diagonal/>
    </border>
    <border>
      <left style="thick">
        <color theme="0" tint="-0.499984740745262"/>
      </left>
      <right style="thick">
        <color theme="0" tint="-0.499984740745262"/>
      </right>
      <top style="dashed">
        <color rgb="FF008BBC"/>
      </top>
      <bottom style="dashed">
        <color rgb="FF008BBC"/>
      </bottom>
      <diagonal/>
    </border>
    <border>
      <left style="thick">
        <color rgb="FF0078A2"/>
      </left>
      <right/>
      <top style="thick">
        <color rgb="FF0078A2"/>
      </top>
      <bottom/>
      <diagonal/>
    </border>
    <border>
      <left/>
      <right/>
      <top style="thick">
        <color rgb="FF0078A2"/>
      </top>
      <bottom/>
      <diagonal/>
    </border>
    <border>
      <left/>
      <right style="thick">
        <color rgb="FF0078A2"/>
      </right>
      <top style="thick">
        <color rgb="FF0078A2"/>
      </top>
      <bottom/>
      <diagonal/>
    </border>
    <border>
      <left style="thick">
        <color rgb="FF0078A2"/>
      </left>
      <right/>
      <top/>
      <bottom/>
      <diagonal/>
    </border>
    <border>
      <left/>
      <right style="thick">
        <color rgb="FF0078A2"/>
      </right>
      <top/>
      <bottom/>
      <diagonal/>
    </border>
    <border>
      <left/>
      <right/>
      <top/>
      <bottom style="thick">
        <color rgb="FF0078A2"/>
      </bottom>
      <diagonal/>
    </border>
    <border>
      <left/>
      <right style="thick">
        <color rgb="FF0078A2"/>
      </right>
      <top/>
      <bottom style="thick">
        <color rgb="FF0078A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499984740745262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rgb="FF0078A2"/>
      </left>
      <right style="thin">
        <color theme="0" tint="-0.249977111117893"/>
      </right>
      <top/>
      <bottom style="thick">
        <color rgb="FF0078A2"/>
      </bottom>
      <diagonal/>
    </border>
    <border>
      <left style="thick">
        <color rgb="FF0078A2"/>
      </left>
      <right style="thin">
        <color theme="0" tint="-0.249977111117893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4" borderId="0" xfId="0" applyFont="1" applyFill="1"/>
    <xf numFmtId="0" fontId="2" fillId="0" borderId="0" xfId="0" applyFont="1" applyAlignment="1">
      <alignment horizontal="left" indent="3"/>
    </xf>
    <xf numFmtId="0" fontId="5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44" fontId="2" fillId="0" borderId="3" xfId="1" applyFont="1" applyBorder="1"/>
    <xf numFmtId="44" fontId="5" fillId="4" borderId="4" xfId="1" applyFont="1" applyFill="1" applyBorder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3"/>
    </xf>
    <xf numFmtId="44" fontId="5" fillId="0" borderId="3" xfId="1" applyFont="1" applyBorder="1"/>
    <xf numFmtId="0" fontId="5" fillId="0" borderId="5" xfId="0" applyFont="1" applyBorder="1" applyAlignment="1">
      <alignment horizontal="left" indent="3"/>
    </xf>
    <xf numFmtId="0" fontId="2" fillId="0" borderId="5" xfId="0" applyFont="1" applyBorder="1"/>
    <xf numFmtId="44" fontId="5" fillId="0" borderId="6" xfId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0" xfId="2" applyBorder="1" applyAlignment="1">
      <alignment wrapText="1"/>
    </xf>
    <xf numFmtId="44" fontId="5" fillId="0" borderId="2" xfId="1" applyFont="1" applyBorder="1"/>
    <xf numFmtId="44" fontId="5" fillId="0" borderId="0" xfId="1" applyFont="1"/>
    <xf numFmtId="0" fontId="5" fillId="0" borderId="0" xfId="0" applyFont="1"/>
    <xf numFmtId="44" fontId="5" fillId="0" borderId="0" xfId="1" applyFont="1" applyBorder="1"/>
    <xf numFmtId="44" fontId="5" fillId="0" borderId="0" xfId="1" applyFont="1" applyFill="1" applyBorder="1"/>
    <xf numFmtId="0" fontId="5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4" fontId="5" fillId="8" borderId="14" xfId="1" applyFont="1" applyFill="1" applyBorder="1"/>
    <xf numFmtId="0" fontId="2" fillId="9" borderId="0" xfId="0" applyFont="1" applyFill="1"/>
    <xf numFmtId="44" fontId="5" fillId="9" borderId="0" xfId="1" applyFont="1" applyFill="1" applyBorder="1"/>
    <xf numFmtId="0" fontId="3" fillId="5" borderId="15" xfId="0" applyFont="1" applyFill="1" applyBorder="1"/>
    <xf numFmtId="0" fontId="2" fillId="0" borderId="19" xfId="0" applyFont="1" applyBorder="1"/>
    <xf numFmtId="0" fontId="2" fillId="0" borderId="18" xfId="0" applyFont="1" applyBorder="1"/>
    <xf numFmtId="0" fontId="5" fillId="7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indent="3"/>
    </xf>
    <xf numFmtId="0" fontId="2" fillId="4" borderId="0" xfId="0" applyFont="1" applyFill="1" applyAlignment="1">
      <alignment horizontal="left" indent="3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" xfId="0" applyFont="1" applyFill="1" applyBorder="1" applyAlignment="1">
      <alignment horizontal="left" indent="2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9E0FF"/>
      <color rgb="FFB7ECFF"/>
      <color rgb="FF0078A2"/>
      <color rgb="FFABE9FF"/>
      <color rgb="FF008BBC"/>
      <color rgb="FF61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Flow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38757982461657"/>
          <c:y val="0.11746634996041173"/>
          <c:w val="0.82696694564858553"/>
          <c:h val="0.80906328514161385"/>
        </c:manualLayout>
      </c:layout>
      <c:barChart>
        <c:barDir val="bar"/>
        <c:grouping val="clustered"/>
        <c:varyColors val="0"/>
        <c:ser>
          <c:idx val="1"/>
          <c:order val="1"/>
          <c:spPr>
            <a:solidFill>
              <a:srgbClr val="0078A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'Yearly Cash Flow'!$A$7:$A$26</c:f>
              <c:strCache>
                <c:ptCount val="17"/>
                <c:pt idx="0">
                  <c:v>Cash Coming In</c:v>
                </c:pt>
                <c:pt idx="1">
                  <c:v>Sales Paid (75%)</c:v>
                </c:pt>
                <c:pt idx="2">
                  <c:v>Collections of Credit Sales</c:v>
                </c:pt>
                <c:pt idx="3">
                  <c:v>Loans and Transfers</c:v>
                </c:pt>
                <c:pt idx="4">
                  <c:v>Total Cash In </c:v>
                </c:pt>
                <c:pt idx="5">
                  <c:v>Cash Going Out</c:v>
                </c:pt>
                <c:pt idx="6">
                  <c:v>Inventory</c:v>
                </c:pt>
                <c:pt idx="7">
                  <c:v>Rent</c:v>
                </c:pt>
                <c:pt idx="8">
                  <c:v>Wages</c:v>
                </c:pt>
                <c:pt idx="9">
                  <c:v>Utilities</c:v>
                </c:pt>
                <c:pt idx="10">
                  <c:v>Phone</c:v>
                </c:pt>
                <c:pt idx="11">
                  <c:v>Insurance</c:v>
                </c:pt>
                <c:pt idx="12">
                  <c:v>Ads</c:v>
                </c:pt>
                <c:pt idx="13">
                  <c:v>Accounting</c:v>
                </c:pt>
                <c:pt idx="14">
                  <c:v>Miscellaneous</c:v>
                </c:pt>
                <c:pt idx="15">
                  <c:v>Loan Payments</c:v>
                </c:pt>
                <c:pt idx="16">
                  <c:v>Taxes</c:v>
                </c:pt>
              </c:strCache>
            </c:strRef>
          </c:cat>
          <c:val>
            <c:numRef>
              <c:f>'Yearly Cash Flow'!$C$7:$C$26</c:f>
              <c:numCache>
                <c:formatCode>_("$"* #,##0.00_);_("$"* \(#,##0.00\);_("$"* "-"??_);_(@_)</c:formatCode>
                <c:ptCount val="17"/>
                <c:pt idx="1">
                  <c:v>64192</c:v>
                </c:pt>
                <c:pt idx="2">
                  <c:v>18965</c:v>
                </c:pt>
                <c:pt idx="3">
                  <c:v>0</c:v>
                </c:pt>
                <c:pt idx="4">
                  <c:v>83157</c:v>
                </c:pt>
                <c:pt idx="6">
                  <c:v>32443</c:v>
                </c:pt>
                <c:pt idx="7">
                  <c:v>7000</c:v>
                </c:pt>
                <c:pt idx="8">
                  <c:v>28600</c:v>
                </c:pt>
                <c:pt idx="9">
                  <c:v>700</c:v>
                </c:pt>
                <c:pt idx="10">
                  <c:v>210</c:v>
                </c:pt>
                <c:pt idx="11">
                  <c:v>1200</c:v>
                </c:pt>
                <c:pt idx="12">
                  <c:v>480</c:v>
                </c:pt>
                <c:pt idx="13">
                  <c:v>910</c:v>
                </c:pt>
                <c:pt idx="14">
                  <c:v>3440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4-48F4-8AAA-F66EF06C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898205487"/>
        <c:axId val="189821255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'Yearly Cash Flow'!$A$7:$A$26</c15:sqref>
                        </c15:formulaRef>
                      </c:ext>
                    </c:extLst>
                    <c:strCache>
                      <c:ptCount val="17"/>
                      <c:pt idx="0">
                        <c:v>Cash Coming In</c:v>
                      </c:pt>
                      <c:pt idx="1">
                        <c:v>Sales Paid (75%)</c:v>
                      </c:pt>
                      <c:pt idx="2">
                        <c:v>Collections of Credit Sales</c:v>
                      </c:pt>
                      <c:pt idx="3">
                        <c:v>Loans and Transfers</c:v>
                      </c:pt>
                      <c:pt idx="4">
                        <c:v>Total Cash In </c:v>
                      </c:pt>
                      <c:pt idx="5">
                        <c:v>Cash Going Out</c:v>
                      </c:pt>
                      <c:pt idx="6">
                        <c:v>Inventory</c:v>
                      </c:pt>
                      <c:pt idx="7">
                        <c:v>Rent</c:v>
                      </c:pt>
                      <c:pt idx="8">
                        <c:v>Wages</c:v>
                      </c:pt>
                      <c:pt idx="9">
                        <c:v>Utilities</c:v>
                      </c:pt>
                      <c:pt idx="10">
                        <c:v>Phone</c:v>
                      </c:pt>
                      <c:pt idx="11">
                        <c:v>Insurance</c:v>
                      </c:pt>
                      <c:pt idx="12">
                        <c:v>Ads</c:v>
                      </c:pt>
                      <c:pt idx="13">
                        <c:v>Accounting</c:v>
                      </c:pt>
                      <c:pt idx="14">
                        <c:v>Miscellaneous</c:v>
                      </c:pt>
                      <c:pt idx="15">
                        <c:v>Loan Payments</c:v>
                      </c:pt>
                      <c:pt idx="16">
                        <c:v>Taxes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'Yearly Cash Flow'!$B$7:$B$26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4-48F4-8AAA-F66EF06CA98D}"/>
                  </c:ext>
                </c:extLst>
              </c15:ser>
            </c15:filteredBarSeries>
          </c:ext>
        </c:extLst>
      </c:barChart>
      <c:catAx>
        <c:axId val="1898205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212559"/>
        <c:crosses val="autoZero"/>
        <c:auto val="1"/>
        <c:lblAlgn val="ctr"/>
        <c:lblOffset val="100"/>
        <c:noMultiLvlLbl val="0"/>
      </c:catAx>
      <c:valAx>
        <c:axId val="1898212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20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57150" cap="flat" cmpd="sng" algn="ctr">
      <a:solidFill>
        <a:srgbClr val="0078A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76200</xdr:rowOff>
    </xdr:from>
    <xdr:to>
      <xdr:col>14</xdr:col>
      <xdr:colOff>9525</xdr:colOff>
      <xdr:row>45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8B97C-19DA-A0AB-5836-D948E593F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590549</xdr:colOff>
      <xdr:row>9</xdr:row>
      <xdr:rowOff>161925</xdr:rowOff>
    </xdr:from>
    <xdr:to>
      <xdr:col>13</xdr:col>
      <xdr:colOff>47624</xdr:colOff>
      <xdr:row>13</xdr:row>
      <xdr:rowOff>171450</xdr:rowOff>
    </xdr:to>
    <xdr:sp macro="" textlink="$C$25">
      <xdr:nvSpPr>
        <xdr:cNvPr id="4" name="Rectangle: Rounded Corners 3">
          <a:extLst>
            <a:ext uri="{FF2B5EF4-FFF2-40B4-BE49-F238E27FC236}">
              <a16:creationId xmlns:a16="http://schemas.microsoft.com/office/drawing/2014/main" id="{6FBF486E-F5C0-41F9-926F-C07758EB396E}"/>
            </a:ext>
          </a:extLst>
        </xdr:cNvPr>
        <xdr:cNvSpPr/>
      </xdr:nvSpPr>
      <xdr:spPr>
        <a:xfrm>
          <a:off x="7562849" y="2038350"/>
          <a:ext cx="2505075" cy="847725"/>
        </a:xfrm>
        <a:prstGeom prst="roundRect">
          <a:avLst/>
        </a:prstGeom>
        <a:solidFill>
          <a:srgbClr val="0078A2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B210ADB-C3BF-4E1B-94B8-C1263D335430}" type="TxLink">
            <a:rPr lang="en-US" sz="2800" b="1" i="0" u="none" strike="noStrike">
              <a:solidFill>
                <a:schemeClr val="bg1"/>
              </a:solidFill>
              <a:latin typeface="Century Gothic"/>
            </a:rPr>
            <a:pPr algn="ctr"/>
            <a:t> $74,983.00 </a:t>
          </a:fld>
          <a:endParaRPr lang="en-US" sz="2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581025</xdr:colOff>
      <xdr:row>9</xdr:row>
      <xdr:rowOff>180975</xdr:rowOff>
    </xdr:from>
    <xdr:to>
      <xdr:col>8</xdr:col>
      <xdr:colOff>38100</xdr:colOff>
      <xdr:row>13</xdr:row>
      <xdr:rowOff>190500</xdr:rowOff>
    </xdr:to>
    <xdr:sp macro="" textlink="$C$7">
      <xdr:nvSpPr>
        <xdr:cNvPr id="5" name="Rectangle: Rounded Corners 4">
          <a:extLst>
            <a:ext uri="{FF2B5EF4-FFF2-40B4-BE49-F238E27FC236}">
              <a16:creationId xmlns:a16="http://schemas.microsoft.com/office/drawing/2014/main" id="{8B608D1A-727A-48F8-A298-5CFC2F36A79B}"/>
            </a:ext>
          </a:extLst>
        </xdr:cNvPr>
        <xdr:cNvSpPr/>
      </xdr:nvSpPr>
      <xdr:spPr>
        <a:xfrm>
          <a:off x="4505325" y="2057400"/>
          <a:ext cx="2505075" cy="847725"/>
        </a:xfrm>
        <a:prstGeom prst="roundRect">
          <a:avLst/>
        </a:prstGeom>
        <a:solidFill>
          <a:srgbClr val="0078A2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8F10A4D-CF46-47AC-A09D-9E45653043B0}" type="TxLink">
            <a:rPr lang="en-US" sz="2800" b="1" i="0" u="none" strike="noStrike">
              <a:solidFill>
                <a:schemeClr val="bg1"/>
              </a:solidFill>
              <a:latin typeface="Century Gothic"/>
            </a:rPr>
            <a:pPr algn="ctr"/>
            <a:t> $18,040.00 </a:t>
          </a:fld>
          <a:endParaRPr lang="en-US" sz="28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190499</xdr:colOff>
      <xdr:row>17</xdr:row>
      <xdr:rowOff>190500</xdr:rowOff>
    </xdr:from>
    <xdr:to>
      <xdr:col>10</xdr:col>
      <xdr:colOff>257174</xdr:colOff>
      <xdr:row>21</xdr:row>
      <xdr:rowOff>200025</xdr:rowOff>
    </xdr:to>
    <xdr:sp macro="" textlink="$C$25">
      <xdr:nvSpPr>
        <xdr:cNvPr id="6" name="Rectangle: Rounded Corners 5">
          <a:extLst>
            <a:ext uri="{FF2B5EF4-FFF2-40B4-BE49-F238E27FC236}">
              <a16:creationId xmlns:a16="http://schemas.microsoft.com/office/drawing/2014/main" id="{2EF5B717-37F4-48FB-8350-7E705342591D}"/>
            </a:ext>
          </a:extLst>
        </xdr:cNvPr>
        <xdr:cNvSpPr/>
      </xdr:nvSpPr>
      <xdr:spPr>
        <a:xfrm>
          <a:off x="5943599" y="3743325"/>
          <a:ext cx="2505075" cy="847725"/>
        </a:xfrm>
        <a:prstGeom prst="roundRect">
          <a:avLst/>
        </a:prstGeom>
        <a:solidFill>
          <a:srgbClr val="0078A2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B210ADB-C3BF-4E1B-94B8-C1263D335430}" type="TxLink">
            <a:rPr lang="en-US" sz="2800" b="1" i="0" u="none" strike="noStrike">
              <a:solidFill>
                <a:schemeClr val="bg1"/>
              </a:solidFill>
              <a:latin typeface="Century Gothic"/>
            </a:rPr>
            <a:pPr algn="ctr"/>
            <a:t> $74,983.00 </a:t>
          </a:fld>
          <a:endParaRPr lang="en-US" sz="28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66675</xdr:colOff>
      <xdr:row>17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7AF1D6-F7F3-458D-96AC-4F11A25D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533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loom.com/share/62e94984fa90440a885a21a667ec979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AA75-0816-4083-A5CE-555A3BD954C3}">
  <dimension ref="A1:N27"/>
  <sheetViews>
    <sheetView showGridLines="0" workbookViewId="0">
      <selection activeCell="P11" sqref="P11"/>
    </sheetView>
  </sheetViews>
  <sheetFormatPr defaultRowHeight="16.5" x14ac:dyDescent="0.3"/>
  <cols>
    <col min="1" max="1" width="28.5703125" style="1" bestFit="1" customWidth="1"/>
    <col min="2" max="2" width="12.5703125" style="1" bestFit="1" customWidth="1"/>
    <col min="3" max="3" width="17.7109375" style="1" customWidth="1"/>
    <col min="4" max="16384" width="9.140625" style="1"/>
  </cols>
  <sheetData>
    <row r="1" spans="1:14" ht="30.75" customHeight="1" x14ac:dyDescent="0.3">
      <c r="A1" s="35" t="s">
        <v>1</v>
      </c>
      <c r="B1" s="35"/>
      <c r="C1" s="35"/>
      <c r="D1" s="35"/>
      <c r="E1" s="35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36" t="s">
        <v>2</v>
      </c>
      <c r="B2" s="36"/>
      <c r="C2" s="36"/>
      <c r="D2" s="36"/>
      <c r="E2" s="36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6" t="s">
        <v>43</v>
      </c>
      <c r="B3" s="36"/>
      <c r="C3" s="36"/>
      <c r="D3" s="36"/>
      <c r="E3" s="36"/>
      <c r="F3" s="3"/>
      <c r="G3" s="3"/>
      <c r="H3" s="3"/>
      <c r="I3" s="3"/>
      <c r="J3" s="3"/>
      <c r="K3" s="3"/>
      <c r="L3" s="3"/>
      <c r="M3" s="3"/>
      <c r="N3" s="3"/>
    </row>
    <row r="4" spans="1:14" ht="17.25" thickBot="1" x14ac:dyDescent="0.35"/>
    <row r="5" spans="1:14" ht="17.25" thickBot="1" x14ac:dyDescent="0.35">
      <c r="B5" s="30" t="s">
        <v>44</v>
      </c>
      <c r="C5" s="37">
        <v>2050</v>
      </c>
      <c r="D5" s="38"/>
    </row>
    <row r="6" spans="1:14" ht="17.25" thickTop="1" x14ac:dyDescent="0.3">
      <c r="A6" s="39" t="str" cm="1">
        <f t="array" ref="A6">_xlfn.IFS(C5=2050, "Cash Flow of 2050",C5=2051, "Cash Flow of 2051")</f>
        <v>Cash Flow of 2050</v>
      </c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hidden="1" x14ac:dyDescent="0.3">
      <c r="A7" s="23" t="str">
        <f>_xlfn.IFS($C$5 = 2050,'Cash Flow 2050'!$A$7,$C$5=2051,'Cash Flow 2051'!$A$7)</f>
        <v>Cash at Start of Month</v>
      </c>
      <c r="C7" s="21">
        <f>IF($C$5=2050,'Cash Flow 2050'!$O$7,"0")</f>
        <v>18040</v>
      </c>
      <c r="N7" s="24"/>
    </row>
    <row r="8" spans="1:14" x14ac:dyDescent="0.3">
      <c r="A8" s="31" t="str" cm="1">
        <f t="array" ref="A8">_xlfn.IFS(C$5 = 2050,'Cash Flow 2050'!A8,C$5=2051,'Cash Flow 2051'!A8)</f>
        <v>Cash Coming In</v>
      </c>
      <c r="C8" s="22"/>
      <c r="N8" s="24"/>
    </row>
    <row r="9" spans="1:14" x14ac:dyDescent="0.3">
      <c r="A9" s="31" t="str" cm="1">
        <f t="array" ref="A9">_xlfn.IFS(C$5 = 2050,'Cash Flow 2050'!A9,C$5=2051,'Cash Flow 2051'!A9)</f>
        <v>Sales Paid (75%)</v>
      </c>
      <c r="C9" s="27">
        <f>IF(C$5=2050,'Cash Flow 2050'!O9,"0")</f>
        <v>64192</v>
      </c>
      <c r="E9" s="33" t="str">
        <f>_xlfn.IFS($C$5 = 2050,'Cash Flow 2050'!$A$7,$C$5=2051,'Cash Flow 2051'!$A$7)</f>
        <v>Cash at Start of Month</v>
      </c>
      <c r="F9" s="33"/>
      <c r="G9" s="33"/>
      <c r="H9" s="33"/>
      <c r="J9" s="34" t="str">
        <f>A25</f>
        <v>Total Cash Out</v>
      </c>
      <c r="K9" s="34"/>
      <c r="L9" s="34"/>
      <c r="M9" s="34"/>
      <c r="N9" s="24"/>
    </row>
    <row r="10" spans="1:14" x14ac:dyDescent="0.3">
      <c r="A10" s="31" t="str" cm="1">
        <f t="array" ref="A10">_xlfn.IFS(C$5 = 2050,'Cash Flow 2050'!A10,C$5=2051,'Cash Flow 2051'!A10)</f>
        <v>Collections of Credit Sales</v>
      </c>
      <c r="C10" s="27">
        <f>IF(C$5=2050,'Cash Flow 2050'!O10,"")</f>
        <v>18965</v>
      </c>
      <c r="N10" s="24"/>
    </row>
    <row r="11" spans="1:14" x14ac:dyDescent="0.3">
      <c r="A11" s="31" t="str" cm="1">
        <f t="array" ref="A11">_xlfn.IFS(C$5 = 2050,'Cash Flow 2050'!A11,C$5=2051,'Cash Flow 2051'!A11)</f>
        <v>Loans and Transfers</v>
      </c>
      <c r="C11" s="27">
        <f>IF(C$5=2050,'Cash Flow 2050'!O11,"")</f>
        <v>0</v>
      </c>
      <c r="N11" s="24"/>
    </row>
    <row r="12" spans="1:14" x14ac:dyDescent="0.3">
      <c r="A12" s="31" t="str" cm="1">
        <f t="array" ref="A12">_xlfn.IFS(C$5 = 2050,'Cash Flow 2050'!A12,C$5=2051,'Cash Flow 2051'!A12)</f>
        <v xml:space="preserve">Total Cash In </v>
      </c>
      <c r="C12" s="27">
        <f>IF(C$5=2050,'Cash Flow 2050'!O12,"")</f>
        <v>83157</v>
      </c>
      <c r="N12" s="24"/>
    </row>
    <row r="13" spans="1:14" x14ac:dyDescent="0.3">
      <c r="A13" s="31" t="str" cm="1">
        <f t="array" ref="A13">_xlfn.IFS(C$5 = 2050,'Cash Flow 2050'!A13,C$5=2051,'Cash Flow 2051'!A13)</f>
        <v>Cash Going Out</v>
      </c>
      <c r="B13" s="28"/>
      <c r="C13" s="29"/>
      <c r="D13" s="28"/>
      <c r="N13" s="24"/>
    </row>
    <row r="14" spans="1:14" x14ac:dyDescent="0.3">
      <c r="A14" s="31" t="str" cm="1">
        <f t="array" ref="A14">_xlfn.IFS(C$5 = 2050,'Cash Flow 2050'!A14,C$5=2051,'Cash Flow 2051'!A14)</f>
        <v>Inventory</v>
      </c>
      <c r="C14" s="27">
        <f>IF(C$5=2050,'Cash Flow 2050'!O14,"")</f>
        <v>32443</v>
      </c>
      <c r="N14" s="24"/>
    </row>
    <row r="15" spans="1:14" x14ac:dyDescent="0.3">
      <c r="A15" s="31" t="str" cm="1">
        <f t="array" ref="A15">_xlfn.IFS(C$5 = 2050,'Cash Flow 2050'!A15,C$5=2051,'Cash Flow 2051'!A15)</f>
        <v>Rent</v>
      </c>
      <c r="C15" s="27">
        <f>IF(C$5=2050,'Cash Flow 2050'!O15,"")</f>
        <v>7000</v>
      </c>
      <c r="N15" s="24"/>
    </row>
    <row r="16" spans="1:14" x14ac:dyDescent="0.3">
      <c r="A16" s="31" t="str" cm="1">
        <f t="array" ref="A16">_xlfn.IFS(C$5 = 2050,'Cash Flow 2050'!A16,C$5=2051,'Cash Flow 2051'!A16)</f>
        <v>Wages</v>
      </c>
      <c r="C16" s="27">
        <f>IF(C$5=2050,'Cash Flow 2050'!O16,"")</f>
        <v>28600</v>
      </c>
      <c r="N16" s="24"/>
    </row>
    <row r="17" spans="1:14" x14ac:dyDescent="0.3">
      <c r="A17" s="31" t="str" cm="1">
        <f t="array" ref="A17">_xlfn.IFS(C$5 = 2050,'Cash Flow 2050'!A17,C$5=2051,'Cash Flow 2051'!A17)</f>
        <v>Utilities</v>
      </c>
      <c r="C17" s="27">
        <f>IF(C$5=2050,'Cash Flow 2050'!O17,"")</f>
        <v>700</v>
      </c>
      <c r="G17" s="33" t="str">
        <f>_xlfn.IFS($C$5 = 2050,'Cash Flow 2050'!$A$26,$C$5=2051,'Cash Flow 2051'!$A$26)</f>
        <v>Cash at End of the Month</v>
      </c>
      <c r="H17" s="33"/>
      <c r="I17" s="33"/>
      <c r="J17" s="33"/>
      <c r="K17" s="33"/>
      <c r="N17" s="24"/>
    </row>
    <row r="18" spans="1:14" x14ac:dyDescent="0.3">
      <c r="A18" s="31" t="str" cm="1">
        <f t="array" ref="A18">_xlfn.IFS(C$5 = 2050,'Cash Flow 2050'!A18,C$5=2051,'Cash Flow 2051'!A18)</f>
        <v>Phone</v>
      </c>
      <c r="C18" s="27">
        <f>IF(C$5=2050,'Cash Flow 2050'!O18,"")</f>
        <v>210</v>
      </c>
      <c r="N18" s="24"/>
    </row>
    <row r="19" spans="1:14" x14ac:dyDescent="0.3">
      <c r="A19" s="31" t="str" cm="1">
        <f t="array" ref="A19">_xlfn.IFS(C$5 = 2050,'Cash Flow 2050'!A19,C$5=2051,'Cash Flow 2051'!A19)</f>
        <v>Insurance</v>
      </c>
      <c r="C19" s="27">
        <f>IF(C$5=2050,'Cash Flow 2050'!O19,"")</f>
        <v>1200</v>
      </c>
      <c r="N19" s="24"/>
    </row>
    <row r="20" spans="1:14" x14ac:dyDescent="0.3">
      <c r="A20" s="31" t="str" cm="1">
        <f t="array" ref="A20">_xlfn.IFS(C$5 = 2050,'Cash Flow 2050'!A20,C$5=2051,'Cash Flow 2051'!A20)</f>
        <v>Ads</v>
      </c>
      <c r="C20" s="27">
        <f>IF(C$5=2050,'Cash Flow 2050'!O20,"")</f>
        <v>480</v>
      </c>
      <c r="N20" s="24"/>
    </row>
    <row r="21" spans="1:14" x14ac:dyDescent="0.3">
      <c r="A21" s="31" t="str" cm="1">
        <f t="array" ref="A21">_xlfn.IFS(C$5 = 2050,'Cash Flow 2050'!A21,C$5=2051,'Cash Flow 2051'!A21)</f>
        <v>Accounting</v>
      </c>
      <c r="C21" s="27">
        <f>IF(C$5=2050,'Cash Flow 2050'!O21,"")</f>
        <v>910</v>
      </c>
      <c r="N21" s="24"/>
    </row>
    <row r="22" spans="1:14" x14ac:dyDescent="0.3">
      <c r="A22" s="31" t="str" cm="1">
        <f t="array" ref="A22">_xlfn.IFS(C$5 = 2050,'Cash Flow 2050'!A22,C$5=2051,'Cash Flow 2051'!A22)</f>
        <v>Miscellaneous</v>
      </c>
      <c r="C22" s="27">
        <f>IF(C$5=2050,'Cash Flow 2050'!O22,"")</f>
        <v>3440</v>
      </c>
      <c r="N22" s="24"/>
    </row>
    <row r="23" spans="1:14" x14ac:dyDescent="0.3">
      <c r="A23" s="31" t="str" cm="1">
        <f t="array" ref="A23">_xlfn.IFS(C$5 = 2050,'Cash Flow 2050'!A23,C$5=2051,'Cash Flow 2051'!A23)</f>
        <v>Loan Payments</v>
      </c>
      <c r="C23" s="27">
        <f>IF(C$5=2050,'Cash Flow 2050'!O23,"")</f>
        <v>0</v>
      </c>
      <c r="N23" s="24"/>
    </row>
    <row r="24" spans="1:14" ht="17.25" thickBot="1" x14ac:dyDescent="0.35">
      <c r="A24" s="32" t="str" cm="1">
        <f t="array" ref="A24">_xlfn.IFS(C$5 = 2050,'Cash Flow 2050'!A24,C$5=2051,'Cash Flow 2051'!A24)</f>
        <v>Taxes</v>
      </c>
      <c r="B24" s="25"/>
      <c r="C24" s="27">
        <f>IF(C$5=2050,'Cash Flow 2050'!O24,"")</f>
        <v>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1:14" hidden="1" x14ac:dyDescent="0.3">
      <c r="A25" s="20" t="str">
        <f>_xlfn.IFS($C$5 = 2050,'Cash Flow 2050'!$A$25,$C$5=2051,'Cash Flow 2051'!$A$25)</f>
        <v>Total Cash Out</v>
      </c>
      <c r="C25" s="19">
        <f>IF(C$5=2050,'Cash Flow 2050'!O25,"0")</f>
        <v>74983</v>
      </c>
    </row>
    <row r="26" spans="1:14" hidden="1" x14ac:dyDescent="0.3">
      <c r="A26" s="20" t="str">
        <f>_xlfn.IFS($C$5 = 2050,'Cash Flow 2050'!$A$26,$C$5=2051,'Cash Flow 2051'!$A$26)</f>
        <v>Cash at End of the Month</v>
      </c>
      <c r="C26" s="19">
        <f>IF(C$5=2050,'Cash Flow 2050'!O26,"0")</f>
        <v>26214</v>
      </c>
    </row>
    <row r="27" spans="1:14" ht="17.25" thickTop="1" x14ac:dyDescent="0.3"/>
  </sheetData>
  <mergeCells count="8">
    <mergeCell ref="E9:H9"/>
    <mergeCell ref="J9:M9"/>
    <mergeCell ref="G17:K17"/>
    <mergeCell ref="A1:E1"/>
    <mergeCell ref="A2:E2"/>
    <mergeCell ref="A3:E3"/>
    <mergeCell ref="C5:D5"/>
    <mergeCell ref="A6:N6"/>
  </mergeCells>
  <dataValidations count="1">
    <dataValidation type="list" allowBlank="1" showInputMessage="1" showErrorMessage="1" sqref="C5:D5" xr:uid="{F58846C0-1326-415F-B316-70B3E33D9D7F}">
      <formula1>"2050, 2051, 2052, 2053, 2054"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FED0-E5C0-464A-ADF6-4F1AE0061EB8}">
  <sheetPr>
    <pageSetUpPr fitToPage="1"/>
  </sheetPr>
  <dimension ref="A1:O27"/>
  <sheetViews>
    <sheetView showGridLines="0" tabSelected="1" topLeftCell="A7" workbookViewId="0">
      <selection activeCell="E26" sqref="E26"/>
    </sheetView>
  </sheetViews>
  <sheetFormatPr defaultRowHeight="16.5" x14ac:dyDescent="0.3"/>
  <cols>
    <col min="1" max="1" width="40.5703125" style="1" customWidth="1"/>
    <col min="2" max="2" width="3.42578125" style="1" customWidth="1"/>
    <col min="3" max="4" width="21.5703125" style="1" customWidth="1"/>
    <col min="5" max="14" width="18.7109375" style="1" customWidth="1"/>
    <col min="15" max="15" width="18.140625" style="1" customWidth="1"/>
    <col min="16" max="16384" width="9.140625" style="1"/>
  </cols>
  <sheetData>
    <row r="1" spans="1:15" ht="30.75" customHeight="1" x14ac:dyDescent="0.3">
      <c r="A1" s="35" t="s">
        <v>1</v>
      </c>
      <c r="B1" s="35"/>
      <c r="C1" s="35"/>
      <c r="D1" s="35"/>
      <c r="E1" s="35"/>
      <c r="F1" s="2"/>
      <c r="G1" s="2"/>
      <c r="H1" s="2"/>
      <c r="I1" s="2"/>
      <c r="J1" s="2"/>
      <c r="K1" s="2"/>
      <c r="L1" s="2"/>
      <c r="M1" s="2"/>
      <c r="N1" s="2"/>
    </row>
    <row r="2" spans="1:15" x14ac:dyDescent="0.3">
      <c r="A2" s="36" t="s">
        <v>2</v>
      </c>
      <c r="B2" s="36"/>
      <c r="C2" s="36"/>
      <c r="D2" s="36"/>
      <c r="E2" s="36"/>
      <c r="F2" s="3"/>
      <c r="G2" s="3"/>
      <c r="H2" s="3"/>
      <c r="I2" s="3"/>
      <c r="J2" s="3"/>
      <c r="K2" s="3"/>
      <c r="L2" s="3"/>
      <c r="M2" s="3"/>
      <c r="N2" s="3"/>
    </row>
    <row r="3" spans="1:15" x14ac:dyDescent="0.3">
      <c r="A3" s="36" t="s">
        <v>3</v>
      </c>
      <c r="B3" s="36"/>
      <c r="C3" s="36"/>
      <c r="D3" s="36"/>
      <c r="E3" s="36"/>
      <c r="F3" s="3"/>
      <c r="G3" s="3"/>
      <c r="H3" s="3"/>
      <c r="I3" s="3"/>
      <c r="J3" s="3"/>
      <c r="K3" s="3"/>
      <c r="L3" s="3"/>
      <c r="M3" s="3"/>
      <c r="N3" s="3"/>
    </row>
    <row r="6" spans="1:15" ht="17.25" thickBot="1" x14ac:dyDescent="0.35">
      <c r="A6" s="43"/>
      <c r="B6" s="43"/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45</v>
      </c>
    </row>
    <row r="7" spans="1:15" ht="17.25" thickTop="1" x14ac:dyDescent="0.3">
      <c r="A7" s="10" t="s">
        <v>16</v>
      </c>
      <c r="C7" s="18">
        <v>5000</v>
      </c>
      <c r="D7" s="18">
        <v>3340</v>
      </c>
      <c r="E7" s="18">
        <v>3080</v>
      </c>
      <c r="F7" s="18">
        <v>2220</v>
      </c>
      <c r="G7" s="18">
        <v>1960</v>
      </c>
      <c r="H7" s="18">
        <v>1700</v>
      </c>
      <c r="I7" s="18">
        <v>740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f>SUM(C7:N7)</f>
        <v>18040</v>
      </c>
    </row>
    <row r="8" spans="1:15" x14ac:dyDescent="0.3">
      <c r="A8" s="9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1"/>
    </row>
    <row r="9" spans="1:15" x14ac:dyDescent="0.3">
      <c r="A9" s="4" t="s">
        <v>18</v>
      </c>
      <c r="C9" s="7">
        <v>6700</v>
      </c>
      <c r="D9" s="7">
        <v>7800</v>
      </c>
      <c r="E9" s="7">
        <v>9000</v>
      </c>
      <c r="F9" s="7">
        <v>11900</v>
      </c>
      <c r="G9" s="7">
        <v>9890</v>
      </c>
      <c r="H9" s="7">
        <v>10001</v>
      </c>
      <c r="I9" s="7">
        <v>8901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11">
        <f t="shared" ref="O9:O11" si="0">SUM(C9:N9)</f>
        <v>64192</v>
      </c>
    </row>
    <row r="10" spans="1:15" x14ac:dyDescent="0.3">
      <c r="A10" s="4" t="s">
        <v>19</v>
      </c>
      <c r="C10" s="7">
        <v>2450</v>
      </c>
      <c r="D10" s="7">
        <v>2341</v>
      </c>
      <c r="E10" s="7">
        <v>2891</v>
      </c>
      <c r="F10" s="7">
        <v>2900</v>
      </c>
      <c r="G10" s="7">
        <v>2783</v>
      </c>
      <c r="H10" s="7">
        <v>2619</v>
      </c>
      <c r="I10" s="7">
        <v>2981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11">
        <f t="shared" si="0"/>
        <v>18965</v>
      </c>
    </row>
    <row r="11" spans="1:15" x14ac:dyDescent="0.3">
      <c r="A11" s="4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11">
        <f t="shared" si="0"/>
        <v>0</v>
      </c>
    </row>
    <row r="12" spans="1:15" x14ac:dyDescent="0.3">
      <c r="A12" s="12" t="s">
        <v>21</v>
      </c>
      <c r="B12" s="13"/>
      <c r="C12" s="14">
        <f>SUM(C9:C11)</f>
        <v>9150</v>
      </c>
      <c r="D12" s="14">
        <f t="shared" ref="D12:I12" si="1">SUM(D9:D11)</f>
        <v>10141</v>
      </c>
      <c r="E12" s="14">
        <f t="shared" si="1"/>
        <v>11891</v>
      </c>
      <c r="F12" s="14">
        <f t="shared" si="1"/>
        <v>14800</v>
      </c>
      <c r="G12" s="14">
        <f t="shared" si="1"/>
        <v>12673</v>
      </c>
      <c r="H12" s="14">
        <f t="shared" si="1"/>
        <v>12620</v>
      </c>
      <c r="I12" s="14">
        <f t="shared" si="1"/>
        <v>11882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83157</v>
      </c>
    </row>
    <row r="13" spans="1:15" x14ac:dyDescent="0.3">
      <c r="A13" s="9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1"/>
    </row>
    <row r="14" spans="1:15" x14ac:dyDescent="0.3">
      <c r="A14" s="4" t="s">
        <v>23</v>
      </c>
      <c r="C14" s="7">
        <v>4569</v>
      </c>
      <c r="D14" s="7">
        <v>4352</v>
      </c>
      <c r="E14" s="7">
        <v>4891</v>
      </c>
      <c r="F14" s="7">
        <v>4901</v>
      </c>
      <c r="G14" s="7">
        <v>4627</v>
      </c>
      <c r="H14" s="7">
        <v>4891</v>
      </c>
      <c r="I14" s="7">
        <v>4212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11">
        <f t="shared" ref="O14:O24" si="2">SUM(C14:N14)</f>
        <v>32443</v>
      </c>
    </row>
    <row r="15" spans="1:15" x14ac:dyDescent="0.3">
      <c r="A15" s="4" t="s">
        <v>24</v>
      </c>
      <c r="C15" s="7">
        <v>1000</v>
      </c>
      <c r="D15" s="7">
        <v>1000</v>
      </c>
      <c r="E15" s="7">
        <v>1000</v>
      </c>
      <c r="F15" s="7">
        <v>1000</v>
      </c>
      <c r="G15" s="7">
        <v>1000</v>
      </c>
      <c r="H15" s="7">
        <v>1000</v>
      </c>
      <c r="I15" s="7">
        <v>1000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11">
        <f t="shared" si="2"/>
        <v>7000</v>
      </c>
    </row>
    <row r="16" spans="1:15" x14ac:dyDescent="0.3">
      <c r="A16" s="4" t="s">
        <v>25</v>
      </c>
      <c r="C16" s="7">
        <v>4310</v>
      </c>
      <c r="D16" s="7">
        <v>4000</v>
      </c>
      <c r="E16" s="7">
        <v>4000</v>
      </c>
      <c r="F16" s="7">
        <v>4000</v>
      </c>
      <c r="G16" s="7">
        <v>4000</v>
      </c>
      <c r="H16" s="7">
        <v>4290</v>
      </c>
      <c r="I16" s="7">
        <v>4000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11">
        <f t="shared" si="2"/>
        <v>28600</v>
      </c>
    </row>
    <row r="17" spans="1:15" x14ac:dyDescent="0.3">
      <c r="A17" s="4" t="s">
        <v>0</v>
      </c>
      <c r="C17" s="7">
        <v>100</v>
      </c>
      <c r="D17" s="7">
        <v>100</v>
      </c>
      <c r="E17" s="7">
        <v>100</v>
      </c>
      <c r="F17" s="7">
        <v>100</v>
      </c>
      <c r="G17" s="7">
        <v>100</v>
      </c>
      <c r="H17" s="7">
        <v>100</v>
      </c>
      <c r="I17" s="7">
        <v>100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11">
        <f t="shared" si="2"/>
        <v>700</v>
      </c>
    </row>
    <row r="18" spans="1:15" x14ac:dyDescent="0.3">
      <c r="A18" s="4" t="s">
        <v>26</v>
      </c>
      <c r="C18" s="7">
        <v>30</v>
      </c>
      <c r="D18" s="7">
        <v>30</v>
      </c>
      <c r="E18" s="7">
        <v>30</v>
      </c>
      <c r="F18" s="7">
        <v>30</v>
      </c>
      <c r="G18" s="7">
        <v>30</v>
      </c>
      <c r="H18" s="7">
        <v>30</v>
      </c>
      <c r="I18" s="7">
        <v>30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11">
        <f t="shared" si="2"/>
        <v>210</v>
      </c>
    </row>
    <row r="19" spans="1:15" x14ac:dyDescent="0.3">
      <c r="A19" s="4" t="s">
        <v>27</v>
      </c>
      <c r="C19" s="7">
        <v>1200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11">
        <f t="shared" si="2"/>
        <v>1200</v>
      </c>
    </row>
    <row r="20" spans="1:15" x14ac:dyDescent="0.3">
      <c r="A20" s="4" t="s">
        <v>28</v>
      </c>
      <c r="C20" s="7">
        <v>200</v>
      </c>
      <c r="D20" s="7">
        <v>0</v>
      </c>
      <c r="E20" s="7">
        <v>0</v>
      </c>
      <c r="F20" s="7">
        <v>0</v>
      </c>
      <c r="G20" s="7">
        <v>0</v>
      </c>
      <c r="H20" s="7">
        <v>280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11">
        <f t="shared" si="2"/>
        <v>480</v>
      </c>
    </row>
    <row r="21" spans="1:15" x14ac:dyDescent="0.3">
      <c r="A21" s="4" t="s">
        <v>29</v>
      </c>
      <c r="C21" s="7">
        <v>130</v>
      </c>
      <c r="D21" s="7">
        <v>130</v>
      </c>
      <c r="E21" s="7">
        <v>130</v>
      </c>
      <c r="F21" s="7">
        <v>130</v>
      </c>
      <c r="G21" s="7">
        <v>130</v>
      </c>
      <c r="H21" s="7">
        <v>130</v>
      </c>
      <c r="I21" s="7">
        <v>130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11">
        <f t="shared" si="2"/>
        <v>910</v>
      </c>
    </row>
    <row r="22" spans="1:15" x14ac:dyDescent="0.3">
      <c r="A22" s="4" t="s">
        <v>30</v>
      </c>
      <c r="C22" s="7">
        <v>110</v>
      </c>
      <c r="D22" s="7">
        <v>230</v>
      </c>
      <c r="E22" s="7">
        <v>600</v>
      </c>
      <c r="F22" s="7">
        <v>900</v>
      </c>
      <c r="G22" s="7">
        <v>100</v>
      </c>
      <c r="H22" s="7">
        <v>1300</v>
      </c>
      <c r="I22" s="7">
        <v>200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11">
        <f t="shared" si="2"/>
        <v>3440</v>
      </c>
    </row>
    <row r="23" spans="1:15" x14ac:dyDescent="0.3">
      <c r="A23" s="4" t="s">
        <v>31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11">
        <f t="shared" si="2"/>
        <v>0</v>
      </c>
    </row>
    <row r="24" spans="1:15" ht="17.25" thickBot="1" x14ac:dyDescent="0.35">
      <c r="A24" s="4" t="s">
        <v>32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11">
        <f t="shared" si="2"/>
        <v>0</v>
      </c>
    </row>
    <row r="25" spans="1:15" ht="18" thickTop="1" thickBot="1" x14ac:dyDescent="0.35">
      <c r="A25" s="6" t="s">
        <v>33</v>
      </c>
      <c r="B25" s="3"/>
      <c r="C25" s="8">
        <f>SUM(C14:C24)</f>
        <v>11649</v>
      </c>
      <c r="D25" s="8">
        <f t="shared" ref="D25:N25" si="3">SUM(D14:D24)</f>
        <v>9842</v>
      </c>
      <c r="E25" s="8">
        <f t="shared" si="3"/>
        <v>10751</v>
      </c>
      <c r="F25" s="8">
        <f t="shared" si="3"/>
        <v>11061</v>
      </c>
      <c r="G25" s="8">
        <f t="shared" si="3"/>
        <v>9987</v>
      </c>
      <c r="H25" s="8">
        <f t="shared" si="3"/>
        <v>12021</v>
      </c>
      <c r="I25" s="8">
        <f t="shared" si="3"/>
        <v>9672</v>
      </c>
      <c r="J25" s="8">
        <f t="shared" si="3"/>
        <v>0</v>
      </c>
      <c r="K25" s="8">
        <f t="shared" si="3"/>
        <v>0</v>
      </c>
      <c r="L25" s="8">
        <f t="shared" si="3"/>
        <v>0</v>
      </c>
      <c r="M25" s="8">
        <f t="shared" si="3"/>
        <v>0</v>
      </c>
      <c r="N25" s="8">
        <f t="shared" si="3"/>
        <v>0</v>
      </c>
      <c r="O25" s="8">
        <f>SUM(C25:N25)</f>
        <v>74983</v>
      </c>
    </row>
    <row r="26" spans="1:15" ht="18" thickTop="1" thickBot="1" x14ac:dyDescent="0.35">
      <c r="A26" s="6" t="s">
        <v>34</v>
      </c>
      <c r="B26" s="3"/>
      <c r="C26" s="8">
        <f>SUM(C7,C12) - C25</f>
        <v>2501</v>
      </c>
      <c r="D26" s="8">
        <f t="shared" ref="D26:N26" si="4">SUM(D7,D12) - D25</f>
        <v>3639</v>
      </c>
      <c r="E26" s="8">
        <f t="shared" si="4"/>
        <v>4220</v>
      </c>
      <c r="F26" s="8">
        <f t="shared" si="4"/>
        <v>5959</v>
      </c>
      <c r="G26" s="8">
        <f t="shared" si="4"/>
        <v>4646</v>
      </c>
      <c r="H26" s="8">
        <f t="shared" si="4"/>
        <v>2299</v>
      </c>
      <c r="I26" s="8">
        <f t="shared" si="4"/>
        <v>2950</v>
      </c>
      <c r="J26" s="8">
        <f t="shared" si="4"/>
        <v>0</v>
      </c>
      <c r="K26" s="8">
        <f t="shared" si="4"/>
        <v>0</v>
      </c>
      <c r="L26" s="8">
        <f t="shared" si="4"/>
        <v>0</v>
      </c>
      <c r="M26" s="8">
        <f t="shared" si="4"/>
        <v>0</v>
      </c>
      <c r="N26" s="8">
        <f t="shared" si="4"/>
        <v>0</v>
      </c>
      <c r="O26" s="8">
        <f>SUM(C26:N26)</f>
        <v>26214</v>
      </c>
    </row>
    <row r="27" spans="1:15" ht="17.25" thickTop="1" x14ac:dyDescent="0.3"/>
  </sheetData>
  <mergeCells count="4">
    <mergeCell ref="A1:E1"/>
    <mergeCell ref="A2:E2"/>
    <mergeCell ref="A3:E3"/>
    <mergeCell ref="A6:B6"/>
  </mergeCells>
  <phoneticPr fontId="7" type="noConversion"/>
  <pageMargins left="0.7" right="0.7" top="0.75" bottom="0.75" header="0.3" footer="0.3"/>
  <pageSetup scale="87" fitToWidth="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B733F-2E65-42DA-A002-EB792E5CDC13}">
  <dimension ref="A1:O27"/>
  <sheetViews>
    <sheetView showGridLines="0" workbookViewId="0">
      <selection activeCell="A27" sqref="A27"/>
    </sheetView>
  </sheetViews>
  <sheetFormatPr defaultRowHeight="16.5" x14ac:dyDescent="0.3"/>
  <cols>
    <col min="1" max="1" width="45.140625" style="1" bestFit="1" customWidth="1"/>
    <col min="2" max="2" width="9.140625" style="1"/>
    <col min="3" max="4" width="21.5703125" style="1" customWidth="1"/>
    <col min="5" max="14" width="18.7109375" style="1" customWidth="1"/>
    <col min="15" max="15" width="18.140625" style="1" customWidth="1"/>
    <col min="16" max="16384" width="9.140625" style="1"/>
  </cols>
  <sheetData>
    <row r="1" spans="1:15" ht="30.75" customHeight="1" x14ac:dyDescent="0.3">
      <c r="A1" s="35" t="s">
        <v>1</v>
      </c>
      <c r="B1" s="35"/>
      <c r="C1" s="35"/>
      <c r="D1" s="35"/>
      <c r="E1" s="35"/>
      <c r="F1" s="2"/>
      <c r="G1" s="2"/>
      <c r="H1" s="2"/>
      <c r="I1" s="2"/>
      <c r="J1" s="2"/>
      <c r="K1" s="2"/>
      <c r="L1" s="2"/>
      <c r="M1" s="2"/>
      <c r="N1" s="2"/>
    </row>
    <row r="2" spans="1:15" x14ac:dyDescent="0.3">
      <c r="A2" s="36" t="s">
        <v>2</v>
      </c>
      <c r="B2" s="36"/>
      <c r="C2" s="36"/>
      <c r="D2" s="36"/>
      <c r="E2" s="36"/>
      <c r="F2" s="3"/>
      <c r="G2" s="3"/>
      <c r="H2" s="3"/>
      <c r="I2" s="3"/>
      <c r="J2" s="3"/>
      <c r="K2" s="3"/>
      <c r="L2" s="3"/>
      <c r="M2" s="3"/>
      <c r="N2" s="3"/>
    </row>
    <row r="3" spans="1:15" x14ac:dyDescent="0.3">
      <c r="A3" s="36" t="s">
        <v>46</v>
      </c>
      <c r="B3" s="36"/>
      <c r="C3" s="36"/>
      <c r="D3" s="36"/>
      <c r="E3" s="36"/>
      <c r="F3" s="3"/>
      <c r="G3" s="3"/>
      <c r="H3" s="3"/>
      <c r="I3" s="3"/>
      <c r="J3" s="3"/>
      <c r="K3" s="3"/>
      <c r="L3" s="3"/>
      <c r="M3" s="3"/>
      <c r="N3" s="3"/>
    </row>
    <row r="6" spans="1:15" ht="17.25" thickBot="1" x14ac:dyDescent="0.35">
      <c r="A6" s="43"/>
      <c r="B6" s="43"/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45</v>
      </c>
    </row>
    <row r="7" spans="1:15" ht="17.25" thickTop="1" x14ac:dyDescent="0.3">
      <c r="A7" s="10" t="s">
        <v>16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f>SUM(C7:N7)</f>
        <v>0</v>
      </c>
    </row>
    <row r="8" spans="1:15" x14ac:dyDescent="0.3">
      <c r="A8" s="9" t="s">
        <v>17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11"/>
    </row>
    <row r="9" spans="1:15" x14ac:dyDescent="0.3">
      <c r="A9" s="4" t="s">
        <v>18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11">
        <f t="shared" ref="O9:O11" si="0">SUM(C9:N9)</f>
        <v>0</v>
      </c>
    </row>
    <row r="10" spans="1:15" x14ac:dyDescent="0.3">
      <c r="A10" s="4" t="s">
        <v>19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11">
        <f t="shared" si="0"/>
        <v>0</v>
      </c>
    </row>
    <row r="11" spans="1:15" x14ac:dyDescent="0.3">
      <c r="A11" s="4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11">
        <f t="shared" si="0"/>
        <v>0</v>
      </c>
    </row>
    <row r="12" spans="1:15" x14ac:dyDescent="0.3">
      <c r="A12" s="12" t="s">
        <v>21</v>
      </c>
      <c r="B12" s="13"/>
      <c r="C12" s="14">
        <f>SUM(C9:C11)</f>
        <v>0</v>
      </c>
      <c r="D12" s="14">
        <f t="shared" ref="D12:I12" si="1">SUM(D9:D11)</f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x14ac:dyDescent="0.3">
      <c r="A13" s="9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1"/>
    </row>
    <row r="14" spans="1:15" x14ac:dyDescent="0.3">
      <c r="A14" s="4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11">
        <f t="shared" ref="O14:O24" si="2">SUM(C14:N14)</f>
        <v>0</v>
      </c>
    </row>
    <row r="15" spans="1:15" x14ac:dyDescent="0.3">
      <c r="A15" s="4" t="s">
        <v>24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11">
        <f t="shared" si="2"/>
        <v>0</v>
      </c>
    </row>
    <row r="16" spans="1:15" x14ac:dyDescent="0.3">
      <c r="A16" s="4" t="s">
        <v>25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11">
        <f t="shared" si="2"/>
        <v>0</v>
      </c>
    </row>
    <row r="17" spans="1:15" x14ac:dyDescent="0.3">
      <c r="A17" s="4" t="s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11">
        <f t="shared" si="2"/>
        <v>0</v>
      </c>
    </row>
    <row r="18" spans="1:15" x14ac:dyDescent="0.3">
      <c r="A18" s="4" t="s">
        <v>26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11">
        <f t="shared" si="2"/>
        <v>0</v>
      </c>
    </row>
    <row r="19" spans="1:15" x14ac:dyDescent="0.3">
      <c r="A19" s="4" t="s">
        <v>27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11">
        <f t="shared" si="2"/>
        <v>0</v>
      </c>
    </row>
    <row r="20" spans="1:15" x14ac:dyDescent="0.3">
      <c r="A20" s="4" t="s">
        <v>28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11">
        <f t="shared" si="2"/>
        <v>0</v>
      </c>
    </row>
    <row r="21" spans="1:15" x14ac:dyDescent="0.3">
      <c r="A21" s="4" t="s">
        <v>29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11">
        <f t="shared" si="2"/>
        <v>0</v>
      </c>
    </row>
    <row r="22" spans="1:15" x14ac:dyDescent="0.3">
      <c r="A22" s="4" t="s">
        <v>30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11">
        <f t="shared" si="2"/>
        <v>0</v>
      </c>
    </row>
    <row r="23" spans="1:15" x14ac:dyDescent="0.3">
      <c r="A23" s="4" t="s">
        <v>31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11">
        <f t="shared" si="2"/>
        <v>0</v>
      </c>
    </row>
    <row r="24" spans="1:15" ht="17.25" thickBot="1" x14ac:dyDescent="0.35">
      <c r="A24" s="4" t="s">
        <v>32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11">
        <f t="shared" si="2"/>
        <v>0</v>
      </c>
    </row>
    <row r="25" spans="1:15" ht="18" thickTop="1" thickBot="1" x14ac:dyDescent="0.35">
      <c r="A25" s="6" t="s">
        <v>33</v>
      </c>
      <c r="B25" s="3"/>
      <c r="C25" s="8">
        <f>SUM(C14:C24)</f>
        <v>0</v>
      </c>
      <c r="D25" s="8">
        <f t="shared" ref="D25:N25" si="3">SUM(D14:D24)</f>
        <v>0</v>
      </c>
      <c r="E25" s="8">
        <f t="shared" si="3"/>
        <v>0</v>
      </c>
      <c r="F25" s="8">
        <f t="shared" si="3"/>
        <v>0</v>
      </c>
      <c r="G25" s="8">
        <f t="shared" si="3"/>
        <v>0</v>
      </c>
      <c r="H25" s="8">
        <f t="shared" si="3"/>
        <v>0</v>
      </c>
      <c r="I25" s="8">
        <f t="shared" si="3"/>
        <v>0</v>
      </c>
      <c r="J25" s="8">
        <f t="shared" si="3"/>
        <v>0</v>
      </c>
      <c r="K25" s="8">
        <f t="shared" si="3"/>
        <v>0</v>
      </c>
      <c r="L25" s="8">
        <f t="shared" si="3"/>
        <v>0</v>
      </c>
      <c r="M25" s="8">
        <f t="shared" si="3"/>
        <v>0</v>
      </c>
      <c r="N25" s="8">
        <f t="shared" si="3"/>
        <v>0</v>
      </c>
      <c r="O25" s="8">
        <f>SUM(C25:N25)</f>
        <v>0</v>
      </c>
    </row>
    <row r="26" spans="1:15" ht="18" thickTop="1" thickBot="1" x14ac:dyDescent="0.35">
      <c r="A26" s="6" t="s">
        <v>34</v>
      </c>
      <c r="B26" s="3"/>
      <c r="C26" s="8">
        <f>SUM(C7,C12) - C25</f>
        <v>0</v>
      </c>
      <c r="D26" s="8">
        <f t="shared" ref="D26:N26" si="4">SUM(D7,D12) - D25</f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8">
        <f t="shared" si="4"/>
        <v>0</v>
      </c>
      <c r="M26" s="8">
        <f t="shared" si="4"/>
        <v>0</v>
      </c>
      <c r="N26" s="8">
        <f t="shared" si="4"/>
        <v>0</v>
      </c>
      <c r="O26" s="8">
        <f>SUM(C26:N26)</f>
        <v>0</v>
      </c>
    </row>
    <row r="27" spans="1:15" ht="17.25" thickTop="1" x14ac:dyDescent="0.3"/>
  </sheetData>
  <mergeCells count="4">
    <mergeCell ref="A1:E1"/>
    <mergeCell ref="A2:E2"/>
    <mergeCell ref="A3:E3"/>
    <mergeCell ref="A6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4A93-70F0-4C02-90C3-785FE01E0583}">
  <dimension ref="A1:N30"/>
  <sheetViews>
    <sheetView showGridLines="0" workbookViewId="0">
      <selection activeCell="O7" sqref="A1:XFD1048576"/>
    </sheetView>
  </sheetViews>
  <sheetFormatPr defaultRowHeight="15" x14ac:dyDescent="0.25"/>
  <cols>
    <col min="11" max="11" width="6.42578125" customWidth="1"/>
    <col min="12" max="12" width="11.28515625" customWidth="1"/>
  </cols>
  <sheetData>
    <row r="1" spans="1:14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6" t="s">
        <v>35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6" t="s">
        <v>36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6" t="s">
        <v>37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6" t="s">
        <v>38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t="s">
        <v>39</v>
      </c>
      <c r="C24" s="15"/>
      <c r="D24" s="15"/>
      <c r="E24" s="15"/>
      <c r="F24" s="15"/>
      <c r="G24" s="15"/>
      <c r="H24" s="15"/>
      <c r="I24" s="15"/>
      <c r="J24" s="15"/>
      <c r="K24" s="15"/>
      <c r="L24" s="17" t="s">
        <v>40</v>
      </c>
      <c r="M24" s="15"/>
      <c r="N24" s="15"/>
    </row>
    <row r="25" spans="1:14" x14ac:dyDescent="0.25">
      <c r="A25" s="15"/>
      <c r="B25" s="16" t="s">
        <v>41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6" t="s">
        <v>42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</sheetData>
  <hyperlinks>
    <hyperlink ref="L24" r:id="rId1" xr:uid="{021138BA-1069-4333-8F89-D475E6D1F89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Yearly Cash Flow</vt:lpstr>
      <vt:lpstr>Cash Flow 2050</vt:lpstr>
      <vt:lpstr>Cash Flow 2051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Edzel Palicte</dc:creator>
  <cp:lastModifiedBy>Jaykumar Trivedi</cp:lastModifiedBy>
  <cp:lastPrinted>2022-09-16T10:03:17Z</cp:lastPrinted>
  <dcterms:created xsi:type="dcterms:W3CDTF">2022-09-16T05:18:37Z</dcterms:created>
  <dcterms:modified xsi:type="dcterms:W3CDTF">2023-07-12T07:12:31Z</dcterms:modified>
</cp:coreProperties>
</file>